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." sheetId="1" r:id="rId1"/>
  </sheets>
  <definedNames>
    <definedName name="_xlnm.Print_Area" localSheetId="0">'vc lab.'!$A$1:$I$43</definedName>
  </definedNames>
  <calcPr fullCalcOnLoad="1"/>
</workbook>
</file>

<file path=xl/sharedStrings.xml><?xml version="1.0" encoding="utf-8"?>
<sst xmlns="http://schemas.openxmlformats.org/spreadsheetml/2006/main" count="80" uniqueCount="79">
  <si>
    <t>Nr. Crt.</t>
  </si>
  <si>
    <t>Denumire laborator</t>
  </si>
  <si>
    <t>Laborator Clinic dr. Berceanu SRL</t>
  </si>
  <si>
    <t>Laborator de analize medicale dr.Orbulescu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</si>
  <si>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</si>
  <si>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</si>
  <si>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</si>
  <si>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</si>
  <si>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</si>
  <si>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</si>
  <si>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</si>
  <si>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</si>
  <si>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</si>
  <si>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</si>
  <si>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</si>
  <si>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</si>
  <si>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</si>
  <si>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</si>
  <si>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</si>
  <si>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</si>
  <si>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</si>
  <si>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</si>
  <si>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</si>
  <si>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</si>
  <si>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</si>
  <si>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</si>
  <si>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</si>
  <si>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</si>
  <si>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</si>
  <si>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</si>
  <si>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</si>
  <si>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</si>
  <si>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</si>
  <si>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</si>
  <si>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</si>
  <si>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</si>
  <si>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</si>
  <si>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</si>
  <si>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</si>
  <si>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</si>
  <si>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</si>
  <si>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</si>
  <si>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</si>
  <si>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</si>
  <si>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</si>
  <si>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</si>
  <si>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</si>
  <si>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</si>
  <si>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</si>
  <si>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</si>
  <si>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</si>
  <si>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</si>
  <si>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</si>
  <si>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</si>
  <si>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</si>
  <si>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</si>
  <si>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</si>
  <si>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27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</si>
  <si>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</si>
  <si>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</si>
  <si>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</si>
  <si>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</si>
  <si>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</si>
  <si>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</si>
  <si>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</si>
  <si>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</si>
  <si>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</si>
  <si>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</si>
  <si>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</si>
  <si>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</si>
  <si>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</si>
  <si>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</si>
  <si>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</si>
  <si>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</si>
  <si>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</si>
  <si>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</si>
  <si>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</si>
  <si>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</si>
  <si>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 xml:space="preserve">TOTAL VALOARE CONTRACT IULIE - DECEMBRIE 2020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</si>
</sst>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4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50" zoomScalePageLayoutView="0" workbookViewId="0" topLeftCell="A7">
      <selection activeCell="J7" sqref="J7"/>
    </sheetView>
  </sheetViews>
  <sheetFormatPr defaultColWidth="9.140625" defaultRowHeight="12.75"/>
  <cols>
    <col min="1" max="1" width="6.8515625" style="14" customWidth="1"/>
    <col min="2" max="2" width="50.7109375" style="15" customWidth="1"/>
    <col min="3" max="3" width="18.140625" style="14" customWidth="1"/>
    <col min="4" max="4" width="18.7109375" style="16" customWidth="1"/>
    <col min="5" max="5" width="18.00390625" style="16" customWidth="1"/>
    <col min="6" max="6" width="19.00390625" style="16" customWidth="1"/>
    <col min="7" max="7" width="18.00390625" style="16" customWidth="1"/>
    <col min="8" max="8" width="19.8515625" style="16" customWidth="1"/>
    <col min="9" max="9" width="19.140625" style="14" customWidth="1"/>
    <col min="10" max="16384" width="9.140625" style="14" customWidth="1"/>
  </cols>
  <sheetData>
    <row r="1" ht="16.5" customHeight="1">
      <c r="C1" s="16"/>
    </row>
    <row r="2" spans="1:8" ht="18.75">
      <c r="A2" s="10"/>
      <c r="B2" s="2" t="s">
        <v>76</v>
      </c>
      <c r="E2" s="2"/>
      <c r="F2" s="2"/>
      <c r="G2" s="2"/>
      <c r="H2" s="2"/>
    </row>
    <row r="3" spans="1:8" ht="18.75">
      <c r="A3" s="10"/>
      <c r="B3" s="2" t="s">
        <v>77</v>
      </c>
      <c r="E3" s="2"/>
      <c r="F3" s="2"/>
      <c r="G3" s="2"/>
      <c r="H3" s="2"/>
    </row>
    <row r="4" spans="1:8" ht="18.75">
      <c r="A4" s="10"/>
      <c r="B4" s="2"/>
      <c r="E4" s="2"/>
      <c r="F4" s="2"/>
      <c r="G4" s="2"/>
      <c r="H4" s="2"/>
    </row>
    <row r="5" spans="3:8" ht="21.75" customHeight="1">
      <c r="C5" s="3"/>
      <c r="D5" s="14"/>
      <c r="F5" s="2"/>
      <c r="G5" s="2"/>
      <c r="H5" s="2"/>
    </row>
    <row r="6" spans="3:9" ht="19.5" customHeight="1">
      <c r="C6" s="38" t="s">
        <v>37</v>
      </c>
      <c r="D6" s="39"/>
      <c r="E6" s="40" t="s">
        <v>38</v>
      </c>
      <c r="F6" s="41"/>
      <c r="G6" s="41"/>
      <c r="H6" s="42"/>
      <c r="I6" s="26"/>
    </row>
    <row r="7" spans="1:9" ht="117.75" customHeight="1">
      <c r="A7" s="4" t="s">
        <v>0</v>
      </c>
      <c r="B7" s="11" t="s">
        <v>1</v>
      </c>
      <c r="C7" s="5" t="s">
        <v>16</v>
      </c>
      <c r="D7" s="1" t="s">
        <v>36</v>
      </c>
      <c r="E7" s="5" t="s">
        <v>23</v>
      </c>
      <c r="F7" s="1" t="s">
        <v>24</v>
      </c>
      <c r="G7" s="5" t="s">
        <v>25</v>
      </c>
      <c r="H7" s="1" t="s">
        <v>26</v>
      </c>
      <c r="I7" s="27" t="s">
        <v>78</v>
      </c>
    </row>
    <row r="8" spans="1:9" ht="46.5" customHeight="1">
      <c r="A8" s="24" t="s">
        <v>47</v>
      </c>
      <c r="B8" s="33" t="s">
        <v>9</v>
      </c>
      <c r="C8" s="29">
        <v>639.37</v>
      </c>
      <c r="D8" s="30">
        <f aca="true" t="shared" si="0" ref="D8:D35">C8*$C$39</f>
        <v>104684.43624579224</v>
      </c>
      <c r="E8" s="31">
        <v>96</v>
      </c>
      <c r="F8" s="29">
        <f aca="true" t="shared" si="1" ref="F8:F35">E8*$F$40</f>
        <v>61633.30611790878</v>
      </c>
      <c r="G8" s="31">
        <v>391</v>
      </c>
      <c r="H8" s="30">
        <f aca="true" t="shared" si="2" ref="H8:H35">G8*$F$43</f>
        <v>46339.540127053384</v>
      </c>
      <c r="I8" s="37">
        <v>212657.28</v>
      </c>
    </row>
    <row r="9" spans="1:9" ht="46.5" customHeight="1">
      <c r="A9" s="24" t="s">
        <v>50</v>
      </c>
      <c r="B9" s="33" t="s">
        <v>42</v>
      </c>
      <c r="C9" s="32">
        <v>1598.2</v>
      </c>
      <c r="D9" s="30">
        <f t="shared" si="0"/>
        <v>261674.25122859247</v>
      </c>
      <c r="E9" s="31">
        <v>133</v>
      </c>
      <c r="F9" s="29">
        <f t="shared" si="1"/>
        <v>85387.80951751946</v>
      </c>
      <c r="G9" s="31">
        <v>646</v>
      </c>
      <c r="H9" s="30">
        <f t="shared" si="2"/>
        <v>76560.97934034906</v>
      </c>
      <c r="I9" s="37">
        <v>423623.04</v>
      </c>
    </row>
    <row r="10" spans="1:9" ht="46.5" customHeight="1">
      <c r="A10" s="25" t="s">
        <v>50</v>
      </c>
      <c r="B10" s="36" t="s">
        <v>43</v>
      </c>
      <c r="C10" s="29">
        <v>735</v>
      </c>
      <c r="D10" s="31">
        <f t="shared" si="0"/>
        <v>120341.9939012736</v>
      </c>
      <c r="E10" s="31">
        <f>126+2</f>
        <v>128</v>
      </c>
      <c r="F10" s="29">
        <f t="shared" si="1"/>
        <v>82177.74149054504</v>
      </c>
      <c r="G10" s="31">
        <v>702</v>
      </c>
      <c r="H10" s="31">
        <f t="shared" si="2"/>
        <v>83197.84442248459</v>
      </c>
      <c r="I10" s="37">
        <v>285717.58</v>
      </c>
    </row>
    <row r="11" spans="1:9" ht="46.5" customHeight="1">
      <c r="A11" s="24" t="s">
        <v>62</v>
      </c>
      <c r="B11" s="33" t="s">
        <v>12</v>
      </c>
      <c r="C11" s="32">
        <v>1581.25</v>
      </c>
      <c r="D11" s="30">
        <f t="shared" si="0"/>
        <v>258899.01749168555</v>
      </c>
      <c r="E11" s="31">
        <v>117</v>
      </c>
      <c r="F11" s="29">
        <f t="shared" si="1"/>
        <v>75115.59183120132</v>
      </c>
      <c r="G11" s="31">
        <v>676</v>
      </c>
      <c r="H11" s="30">
        <f t="shared" si="2"/>
        <v>80116.44277720738</v>
      </c>
      <c r="I11" s="37">
        <v>414131.05</v>
      </c>
    </row>
    <row r="12" spans="1:9" ht="46.5" customHeight="1">
      <c r="A12" s="24" t="s">
        <v>63</v>
      </c>
      <c r="B12" s="33" t="s">
        <v>17</v>
      </c>
      <c r="C12" s="32">
        <v>571.21</v>
      </c>
      <c r="D12" s="30">
        <f t="shared" si="0"/>
        <v>93524.55828074353</v>
      </c>
      <c r="E12" s="31">
        <v>128</v>
      </c>
      <c r="F12" s="29">
        <f t="shared" si="1"/>
        <v>82177.74149054504</v>
      </c>
      <c r="G12" s="31">
        <v>632</v>
      </c>
      <c r="H12" s="30">
        <f t="shared" si="2"/>
        <v>74901.76306981519</v>
      </c>
      <c r="I12" s="37">
        <v>250604.06</v>
      </c>
    </row>
    <row r="13" spans="1:9" ht="46.5" customHeight="1">
      <c r="A13" s="24" t="s">
        <v>53</v>
      </c>
      <c r="B13" s="33" t="s">
        <v>18</v>
      </c>
      <c r="C13" s="32">
        <v>568.8</v>
      </c>
      <c r="D13" s="30">
        <f t="shared" si="0"/>
        <v>93129.9675252305</v>
      </c>
      <c r="E13" s="31">
        <v>122</v>
      </c>
      <c r="F13" s="29">
        <f t="shared" si="1"/>
        <v>78325.65985817574</v>
      </c>
      <c r="G13" s="31">
        <v>1023</v>
      </c>
      <c r="H13" s="30">
        <f t="shared" si="2"/>
        <v>121241.30319686857</v>
      </c>
      <c r="I13" s="37">
        <v>292696.93</v>
      </c>
    </row>
    <row r="14" spans="1:9" ht="46.5" customHeight="1">
      <c r="A14" s="24" t="s">
        <v>48</v>
      </c>
      <c r="B14" s="33" t="s">
        <v>28</v>
      </c>
      <c r="C14" s="32">
        <v>643</v>
      </c>
      <c r="D14" s="30">
        <f t="shared" si="0"/>
        <v>105278.77833812097</v>
      </c>
      <c r="E14" s="31">
        <v>146</v>
      </c>
      <c r="F14" s="29">
        <f t="shared" si="1"/>
        <v>93733.98638765294</v>
      </c>
      <c r="G14" s="31">
        <v>912</v>
      </c>
      <c r="H14" s="30">
        <f t="shared" si="2"/>
        <v>108086.08848049279</v>
      </c>
      <c r="I14" s="37">
        <v>307098.85</v>
      </c>
    </row>
    <row r="15" spans="1:9" ht="46.5" customHeight="1">
      <c r="A15" s="24" t="s">
        <v>51</v>
      </c>
      <c r="B15" s="33" t="s">
        <v>13</v>
      </c>
      <c r="C15" s="32">
        <v>1390.73</v>
      </c>
      <c r="D15" s="30">
        <f t="shared" si="0"/>
        <v>227705.06282764385</v>
      </c>
      <c r="E15" s="31">
        <v>155</v>
      </c>
      <c r="F15" s="29">
        <f t="shared" si="1"/>
        <v>99512.10883620688</v>
      </c>
      <c r="G15" s="31">
        <v>944</v>
      </c>
      <c r="H15" s="30">
        <f t="shared" si="2"/>
        <v>111878.58281314166</v>
      </c>
      <c r="I15" s="37">
        <v>439095.75</v>
      </c>
    </row>
    <row r="16" spans="1:9" ht="46.5" customHeight="1">
      <c r="A16" s="24" t="s">
        <v>64</v>
      </c>
      <c r="B16" s="33" t="s">
        <v>6</v>
      </c>
      <c r="C16" s="32">
        <v>690.31</v>
      </c>
      <c r="D16" s="30">
        <f t="shared" si="0"/>
        <v>113024.87321086826</v>
      </c>
      <c r="E16" s="31">
        <v>125</v>
      </c>
      <c r="F16" s="29">
        <f t="shared" si="1"/>
        <v>80251.7006743604</v>
      </c>
      <c r="G16" s="31">
        <v>645</v>
      </c>
      <c r="H16" s="30">
        <f t="shared" si="2"/>
        <v>76442.46389245379</v>
      </c>
      <c r="I16" s="37">
        <v>269719.04</v>
      </c>
    </row>
    <row r="17" spans="1:9" ht="46.5" customHeight="1">
      <c r="A17" s="24" t="s">
        <v>65</v>
      </c>
      <c r="B17" s="33" t="s">
        <v>10</v>
      </c>
      <c r="C17" s="32">
        <v>918.2</v>
      </c>
      <c r="D17" s="30">
        <f t="shared" si="0"/>
        <v>150337.44054442097</v>
      </c>
      <c r="E17" s="31">
        <v>143</v>
      </c>
      <c r="F17" s="29">
        <f t="shared" si="1"/>
        <v>91807.94557146828</v>
      </c>
      <c r="G17" s="31">
        <v>636</v>
      </c>
      <c r="H17" s="30">
        <f t="shared" si="2"/>
        <v>75375.8248613963</v>
      </c>
      <c r="I17" s="37">
        <v>317521.21</v>
      </c>
    </row>
    <row r="18" spans="1:9" ht="46.5" customHeight="1">
      <c r="A18" s="24" t="s">
        <v>66</v>
      </c>
      <c r="B18" s="33" t="s">
        <v>7</v>
      </c>
      <c r="C18" s="32">
        <v>2552.77</v>
      </c>
      <c r="D18" s="30">
        <f t="shared" si="0"/>
        <v>417966.57383857714</v>
      </c>
      <c r="E18" s="31">
        <v>161</v>
      </c>
      <c r="F18" s="29">
        <f t="shared" si="1"/>
        <v>103364.19046857618</v>
      </c>
      <c r="G18" s="31">
        <v>1066</v>
      </c>
      <c r="H18" s="30">
        <f t="shared" si="2"/>
        <v>126337.46745636548</v>
      </c>
      <c r="I18" s="37">
        <v>647668.23</v>
      </c>
    </row>
    <row r="19" spans="1:9" ht="46.5" customHeight="1">
      <c r="A19" s="24" t="s">
        <v>54</v>
      </c>
      <c r="B19" s="33" t="s">
        <v>3</v>
      </c>
      <c r="C19" s="32">
        <v>675.04</v>
      </c>
      <c r="D19" s="30">
        <f t="shared" si="0"/>
        <v>110524.70688859282</v>
      </c>
      <c r="E19" s="31">
        <v>133</v>
      </c>
      <c r="F19" s="29">
        <f t="shared" si="1"/>
        <v>85387.80951751946</v>
      </c>
      <c r="G19" s="31">
        <v>635</v>
      </c>
      <c r="H19" s="30">
        <f t="shared" si="2"/>
        <v>75257.30941350102</v>
      </c>
      <c r="I19" s="37">
        <v>271169.83</v>
      </c>
    </row>
    <row r="20" spans="1:9" ht="46.5" customHeight="1">
      <c r="A20" s="24" t="s">
        <v>67</v>
      </c>
      <c r="B20" s="33" t="s">
        <v>61</v>
      </c>
      <c r="C20" s="32">
        <v>708.06</v>
      </c>
      <c r="D20" s="30">
        <f t="shared" si="0"/>
        <v>115931.09143093303</v>
      </c>
      <c r="E20" s="31">
        <v>94</v>
      </c>
      <c r="F20" s="29">
        <f t="shared" si="1"/>
        <v>60349.27890711901</v>
      </c>
      <c r="G20" s="31">
        <v>409</v>
      </c>
      <c r="H20" s="30">
        <f t="shared" si="2"/>
        <v>48472.81818916837</v>
      </c>
      <c r="I20" s="37">
        <v>224753.19</v>
      </c>
    </row>
    <row r="21" spans="1:9" ht="46.5" customHeight="1">
      <c r="A21" s="24" t="s">
        <v>49</v>
      </c>
      <c r="B21" s="34" t="s">
        <v>5</v>
      </c>
      <c r="C21" s="32">
        <v>484.2</v>
      </c>
      <c r="D21" s="30">
        <f t="shared" si="0"/>
        <v>79278.35843128798</v>
      </c>
      <c r="E21" s="31">
        <v>65</v>
      </c>
      <c r="F21" s="29">
        <f t="shared" si="1"/>
        <v>41730.8843506674</v>
      </c>
      <c r="G21" s="31">
        <v>359</v>
      </c>
      <c r="H21" s="30">
        <f t="shared" si="2"/>
        <v>42547.04579440451</v>
      </c>
      <c r="I21" s="37">
        <v>163556.29</v>
      </c>
    </row>
    <row r="22" spans="1:9" ht="46.5" customHeight="1">
      <c r="A22" s="24" t="s">
        <v>68</v>
      </c>
      <c r="B22" s="33" t="s">
        <v>14</v>
      </c>
      <c r="C22" s="32">
        <v>1231.25</v>
      </c>
      <c r="D22" s="30">
        <f t="shared" si="0"/>
        <v>201593.3061101267</v>
      </c>
      <c r="E22" s="31">
        <v>160</v>
      </c>
      <c r="F22" s="29">
        <f t="shared" si="1"/>
        <v>102722.1768631813</v>
      </c>
      <c r="G22" s="31">
        <v>661</v>
      </c>
      <c r="H22" s="30">
        <f t="shared" si="2"/>
        <v>78338.71105877822</v>
      </c>
      <c r="I22" s="37">
        <v>382654.19</v>
      </c>
    </row>
    <row r="23" spans="1:9" ht="46.5" customHeight="1">
      <c r="A23" s="24" t="s">
        <v>69</v>
      </c>
      <c r="B23" s="33" t="s">
        <v>21</v>
      </c>
      <c r="C23" s="32">
        <v>790.46</v>
      </c>
      <c r="D23" s="30">
        <f t="shared" si="0"/>
        <v>129422.49319619147</v>
      </c>
      <c r="E23" s="31">
        <v>159</v>
      </c>
      <c r="F23" s="29">
        <f t="shared" si="1"/>
        <v>102080.16325778642</v>
      </c>
      <c r="G23" s="31">
        <v>954</v>
      </c>
      <c r="H23" s="30">
        <f t="shared" si="2"/>
        <v>113063.73729209445</v>
      </c>
      <c r="I23" s="37">
        <v>344566.39</v>
      </c>
    </row>
    <row r="24" spans="1:9" ht="46.5" customHeight="1">
      <c r="A24" s="24" t="s">
        <v>56</v>
      </c>
      <c r="B24" s="36" t="s">
        <v>11</v>
      </c>
      <c r="C24" s="29">
        <f>976.79-38.4</f>
        <v>938.39</v>
      </c>
      <c r="D24" s="30">
        <f t="shared" si="0"/>
        <v>153643.16143811718</v>
      </c>
      <c r="E24" s="31">
        <v>152</v>
      </c>
      <c r="F24" s="29">
        <f t="shared" si="1"/>
        <v>97586.06802002224</v>
      </c>
      <c r="G24" s="31">
        <v>964</v>
      </c>
      <c r="H24" s="30">
        <f t="shared" si="2"/>
        <v>114248.89177104722</v>
      </c>
      <c r="I24" s="37">
        <v>365478.12</v>
      </c>
    </row>
    <row r="25" spans="1:9" ht="46.5" customHeight="1">
      <c r="A25" s="24" t="s">
        <v>60</v>
      </c>
      <c r="B25" s="33" t="s">
        <v>19</v>
      </c>
      <c r="C25" s="32">
        <v>670.79</v>
      </c>
      <c r="D25" s="30">
        <f t="shared" si="0"/>
        <v>109828.85182181674</v>
      </c>
      <c r="E25" s="31">
        <v>152</v>
      </c>
      <c r="F25" s="29">
        <f t="shared" si="1"/>
        <v>97586.06802002224</v>
      </c>
      <c r="G25" s="31">
        <v>955</v>
      </c>
      <c r="H25" s="30">
        <f t="shared" si="2"/>
        <v>113182.25273998972</v>
      </c>
      <c r="I25" s="37">
        <v>320597.17</v>
      </c>
    </row>
    <row r="26" spans="1:9" ht="46.5" customHeight="1">
      <c r="A26" s="24" t="s">
        <v>70</v>
      </c>
      <c r="B26" s="33" t="s">
        <v>15</v>
      </c>
      <c r="C26" s="32">
        <v>899.8</v>
      </c>
      <c r="D26" s="30">
        <f t="shared" si="0"/>
        <v>147324.79743179044</v>
      </c>
      <c r="E26" s="31">
        <f>141-1</f>
        <v>140</v>
      </c>
      <c r="F26" s="29">
        <f t="shared" si="1"/>
        <v>89881.90475528364</v>
      </c>
      <c r="G26" s="31">
        <v>820</v>
      </c>
      <c r="H26" s="30">
        <f t="shared" si="2"/>
        <v>97182.66727412729</v>
      </c>
      <c r="I26" s="37">
        <v>334389.37</v>
      </c>
    </row>
    <row r="27" spans="1:9" ht="46.5" customHeight="1">
      <c r="A27" s="24" t="s">
        <v>71</v>
      </c>
      <c r="B27" s="33" t="s">
        <v>2</v>
      </c>
      <c r="C27" s="32">
        <v>894.51</v>
      </c>
      <c r="D27" s="30">
        <f t="shared" si="0"/>
        <v>146458.66253690916</v>
      </c>
      <c r="E27" s="31">
        <v>154</v>
      </c>
      <c r="F27" s="29">
        <f t="shared" si="1"/>
        <v>98870.095230812</v>
      </c>
      <c r="G27" s="31">
        <v>661</v>
      </c>
      <c r="H27" s="30">
        <f t="shared" si="2"/>
        <v>78338.71105877822</v>
      </c>
      <c r="I27" s="37">
        <v>323667.47</v>
      </c>
    </row>
    <row r="28" spans="1:9" ht="46.5" customHeight="1">
      <c r="A28" s="24" t="s">
        <v>72</v>
      </c>
      <c r="B28" s="33" t="s">
        <v>8</v>
      </c>
      <c r="C28" s="32">
        <v>574.4</v>
      </c>
      <c r="D28" s="30">
        <f t="shared" si="0"/>
        <v>94046.85890733544</v>
      </c>
      <c r="E28" s="31">
        <v>85</v>
      </c>
      <c r="F28" s="29">
        <f t="shared" si="1"/>
        <v>54571.15645856507</v>
      </c>
      <c r="G28" s="31">
        <v>354</v>
      </c>
      <c r="H28" s="30">
        <f t="shared" si="2"/>
        <v>41954.46855492813</v>
      </c>
      <c r="I28" s="37">
        <v>190572.48</v>
      </c>
    </row>
    <row r="29" spans="1:9" ht="46.5" customHeight="1">
      <c r="A29" s="24" t="s">
        <v>73</v>
      </c>
      <c r="B29" s="33" t="s">
        <v>20</v>
      </c>
      <c r="C29" s="32">
        <v>1388.58</v>
      </c>
      <c r="D29" s="30">
        <f t="shared" si="0"/>
        <v>227353.0420291571</v>
      </c>
      <c r="E29" s="31">
        <f>114+8</f>
        <v>122</v>
      </c>
      <c r="F29" s="29">
        <f t="shared" si="1"/>
        <v>78325.65985817574</v>
      </c>
      <c r="G29" s="31">
        <v>673</v>
      </c>
      <c r="H29" s="30">
        <f t="shared" si="2"/>
        <v>79760.89643352154</v>
      </c>
      <c r="I29" s="37">
        <v>385439.6</v>
      </c>
    </row>
    <row r="30" spans="1:9" ht="46.5" customHeight="1">
      <c r="A30" s="24" t="s">
        <v>55</v>
      </c>
      <c r="B30" s="33" t="s">
        <v>44</v>
      </c>
      <c r="C30" s="32">
        <v>2507.4</v>
      </c>
      <c r="D30" s="30">
        <f t="shared" si="0"/>
        <v>410538.11633748765</v>
      </c>
      <c r="E30" s="31">
        <v>160</v>
      </c>
      <c r="F30" s="29">
        <f t="shared" si="1"/>
        <v>102722.1768631813</v>
      </c>
      <c r="G30" s="31">
        <v>1261</v>
      </c>
      <c r="H30" s="30">
        <f t="shared" si="2"/>
        <v>149447.97979594453</v>
      </c>
      <c r="I30" s="37">
        <v>662708.27</v>
      </c>
    </row>
    <row r="31" spans="1:9" ht="46.5" customHeight="1">
      <c r="A31" s="24" t="s">
        <v>74</v>
      </c>
      <c r="B31" s="33" t="s">
        <v>46</v>
      </c>
      <c r="C31" s="32">
        <v>614.25</v>
      </c>
      <c r="D31" s="30">
        <f t="shared" si="0"/>
        <v>100571.52347463579</v>
      </c>
      <c r="E31" s="31">
        <v>78</v>
      </c>
      <c r="F31" s="29">
        <f t="shared" si="1"/>
        <v>50077.06122080088</v>
      </c>
      <c r="G31" s="31">
        <v>420</v>
      </c>
      <c r="H31" s="30">
        <f t="shared" si="2"/>
        <v>49776.48811601642</v>
      </c>
      <c r="I31" s="37">
        <v>200425.07</v>
      </c>
    </row>
    <row r="32" spans="1:9" ht="46.5" customHeight="1">
      <c r="A32" s="24" t="s">
        <v>75</v>
      </c>
      <c r="B32" s="33" t="s">
        <v>45</v>
      </c>
      <c r="C32" s="32">
        <v>1751.36</v>
      </c>
      <c r="D32" s="30">
        <f t="shared" si="0"/>
        <v>286751.23052916257</v>
      </c>
      <c r="E32" s="31">
        <v>178</v>
      </c>
      <c r="F32" s="29">
        <f t="shared" si="1"/>
        <v>114278.4217602892</v>
      </c>
      <c r="G32" s="31">
        <v>788</v>
      </c>
      <c r="H32" s="30">
        <f t="shared" si="2"/>
        <v>93390.17294147842</v>
      </c>
      <c r="I32" s="37">
        <v>494419.83</v>
      </c>
    </row>
    <row r="33" spans="1:9" ht="46.5" customHeight="1">
      <c r="A33" s="24" t="s">
        <v>52</v>
      </c>
      <c r="B33" s="33" t="s">
        <v>22</v>
      </c>
      <c r="C33" s="32">
        <v>1164.64</v>
      </c>
      <c r="D33" s="30">
        <f t="shared" si="0"/>
        <v>190687.2105811963</v>
      </c>
      <c r="E33" s="31">
        <v>110</v>
      </c>
      <c r="F33" s="29">
        <f t="shared" si="1"/>
        <v>70621.49659343714</v>
      </c>
      <c r="G33" s="31">
        <v>472</v>
      </c>
      <c r="H33" s="30">
        <f t="shared" si="2"/>
        <v>55939.29140657083</v>
      </c>
      <c r="I33" s="37">
        <v>317248</v>
      </c>
    </row>
    <row r="34" spans="1:9" ht="46.5" customHeight="1">
      <c r="A34" s="24" t="s">
        <v>58</v>
      </c>
      <c r="B34" s="33" t="s">
        <v>27</v>
      </c>
      <c r="C34" s="32">
        <v>600.6</v>
      </c>
      <c r="D34" s="30">
        <f t="shared" si="0"/>
        <v>98336.600730755</v>
      </c>
      <c r="E34" s="31">
        <f>80+27</f>
        <v>107</v>
      </c>
      <c r="F34" s="29">
        <f t="shared" si="1"/>
        <v>68695.4557772525</v>
      </c>
      <c r="G34" s="31">
        <v>635</v>
      </c>
      <c r="H34" s="30">
        <f t="shared" si="2"/>
        <v>75257.30941350102</v>
      </c>
      <c r="I34" s="37">
        <v>242289.37</v>
      </c>
    </row>
    <row r="35" spans="1:9" ht="46.5" customHeight="1">
      <c r="A35" s="24" t="s">
        <v>57</v>
      </c>
      <c r="B35" s="33" t="s">
        <v>59</v>
      </c>
      <c r="C35" s="32">
        <f>384.8+93.6-40-10-10</f>
        <v>418.4</v>
      </c>
      <c r="D35" s="30">
        <f t="shared" si="0"/>
        <v>68504.88469155492</v>
      </c>
      <c r="E35" s="31">
        <v>93</v>
      </c>
      <c r="F35" s="29">
        <f t="shared" si="1"/>
        <v>59707.26530172413</v>
      </c>
      <c r="G35" s="31">
        <v>186</v>
      </c>
      <c r="H35" s="30">
        <f t="shared" si="2"/>
        <v>22043.873308521557</v>
      </c>
      <c r="I35" s="37">
        <v>150256.04</v>
      </c>
    </row>
    <row r="36" spans="1:9" ht="37.5" customHeight="1">
      <c r="A36" s="6"/>
      <c r="B36" s="35" t="s">
        <v>4</v>
      </c>
      <c r="C36" s="7">
        <f>SUM(C8:C35)</f>
        <v>28200.97</v>
      </c>
      <c r="D36" s="7">
        <f aca="true" t="shared" si="3" ref="D36:I36">SUM(D8:D35)</f>
        <v>4617361.850000001</v>
      </c>
      <c r="E36" s="7">
        <f t="shared" si="3"/>
        <v>3596</v>
      </c>
      <c r="F36" s="7">
        <f t="shared" si="3"/>
        <v>2308680.925</v>
      </c>
      <c r="G36" s="7">
        <f t="shared" si="3"/>
        <v>19480</v>
      </c>
      <c r="H36" s="7">
        <f t="shared" si="3"/>
        <v>2308680.925</v>
      </c>
      <c r="I36" s="7">
        <f t="shared" si="3"/>
        <v>9234723.7</v>
      </c>
    </row>
    <row r="37" spans="1:9" ht="48" customHeight="1">
      <c r="A37" s="8"/>
      <c r="B37" s="18" t="s">
        <v>29</v>
      </c>
      <c r="C37" s="7">
        <f>C36</f>
        <v>28200.97</v>
      </c>
      <c r="D37" s="17"/>
      <c r="E37" s="20" t="s">
        <v>31</v>
      </c>
      <c r="F37" s="7">
        <f>0.5*9234723.7</f>
        <v>4617361.85</v>
      </c>
      <c r="G37" s="17"/>
      <c r="H37" s="17"/>
      <c r="I37" s="17"/>
    </row>
    <row r="38" spans="1:9" ht="40.5" customHeight="1">
      <c r="A38" s="8"/>
      <c r="B38" s="19" t="s">
        <v>39</v>
      </c>
      <c r="C38" s="7">
        <f>0.5*9234723.7</f>
        <v>4617361.85</v>
      </c>
      <c r="D38" s="17"/>
      <c r="E38" s="21" t="s">
        <v>32</v>
      </c>
      <c r="F38" s="7">
        <f>0.5*F37</f>
        <v>2308680.925</v>
      </c>
      <c r="G38" s="17"/>
      <c r="H38" s="17"/>
      <c r="I38" s="17"/>
    </row>
    <row r="39" spans="1:9" ht="50.25" customHeight="1">
      <c r="A39" s="8"/>
      <c r="B39" s="18" t="s">
        <v>30</v>
      </c>
      <c r="C39" s="7">
        <f>C38/C37</f>
        <v>163.730603947311</v>
      </c>
      <c r="D39" s="17"/>
      <c r="E39" s="21" t="s">
        <v>40</v>
      </c>
      <c r="F39" s="7">
        <f>E36</f>
        <v>3596</v>
      </c>
      <c r="G39" s="17"/>
      <c r="H39" s="17"/>
      <c r="I39" s="17"/>
    </row>
    <row r="40" spans="1:9" ht="47.25" customHeight="1">
      <c r="A40" s="8"/>
      <c r="B40" s="12"/>
      <c r="C40" s="17"/>
      <c r="D40" s="17"/>
      <c r="E40" s="21" t="s">
        <v>33</v>
      </c>
      <c r="F40" s="7">
        <f>F38/F39</f>
        <v>642.0136053948831</v>
      </c>
      <c r="G40" s="17"/>
      <c r="H40" s="17"/>
      <c r="I40" s="17"/>
    </row>
    <row r="41" spans="1:9" ht="54.75" customHeight="1">
      <c r="A41" s="8"/>
      <c r="B41" s="12"/>
      <c r="C41" s="17"/>
      <c r="D41" s="17"/>
      <c r="E41" s="21" t="s">
        <v>34</v>
      </c>
      <c r="F41" s="7">
        <f>F37-F38</f>
        <v>2308680.925</v>
      </c>
      <c r="G41" s="17"/>
      <c r="H41" s="17"/>
      <c r="I41" s="17"/>
    </row>
    <row r="42" spans="1:9" ht="73.5" customHeight="1">
      <c r="A42" s="8"/>
      <c r="B42" s="12"/>
      <c r="C42" s="17"/>
      <c r="D42" s="17"/>
      <c r="E42" s="22" t="s">
        <v>41</v>
      </c>
      <c r="F42" s="7">
        <f>G36</f>
        <v>19480</v>
      </c>
      <c r="G42" s="17"/>
      <c r="H42" s="17"/>
      <c r="I42" s="17"/>
    </row>
    <row r="43" spans="1:9" ht="64.5" customHeight="1">
      <c r="A43" s="8"/>
      <c r="B43" s="12"/>
      <c r="C43" s="23"/>
      <c r="D43" s="17"/>
      <c r="E43" s="21" t="s">
        <v>35</v>
      </c>
      <c r="F43" s="7">
        <f>F41/F42</f>
        <v>118.51544789527719</v>
      </c>
      <c r="G43" s="17"/>
      <c r="H43" s="17"/>
      <c r="I43" s="17"/>
    </row>
    <row r="44" ht="21" customHeight="1"/>
    <row r="45" spans="2:5" ht="18.75">
      <c r="B45" s="13"/>
      <c r="C45" s="9"/>
      <c r="D45" s="14"/>
      <c r="E45" s="9"/>
    </row>
    <row r="46" spans="2:5" ht="18.75">
      <c r="B46" s="13"/>
      <c r="C46" s="9"/>
      <c r="D46" s="14"/>
      <c r="E46" s="9"/>
    </row>
    <row r="47" spans="2:5" ht="18.75">
      <c r="B47" s="13"/>
      <c r="C47" s="9"/>
      <c r="D47" s="14"/>
      <c r="E47" s="9"/>
    </row>
    <row r="48" spans="2:5" ht="18.75">
      <c r="B48" s="13"/>
      <c r="D48" s="9"/>
      <c r="E48" s="9"/>
    </row>
    <row r="49" spans="2:5" ht="18.75">
      <c r="B49" s="14"/>
      <c r="D49" s="9"/>
      <c r="E49" s="9"/>
    </row>
    <row r="55" ht="12.75">
      <c r="I55" s="28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50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2020-07-16T06:16:13Z</cp:lastPrinted>
  <dcterms:created xsi:type="dcterms:W3CDTF">2004-01-09T07:03:24Z</dcterms:created>
  <dcterms:modified xsi:type="dcterms:W3CDTF">2020-07-16T06:16:15Z</dcterms:modified>
  <cp:category/>
  <cp:version/>
  <cp:contentType/>
  <cp:contentStatus/>
</cp:coreProperties>
</file>